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mes\OneDrive\Documents\"/>
    </mc:Choice>
  </mc:AlternateContent>
  <bookViews>
    <workbookView xWindow="0" yWindow="0" windowWidth="28800" windowHeight="12480"/>
  </bookViews>
  <sheets>
    <sheet name="Finances" sheetId="1" r:id="rId1"/>
    <sheet name="2015 Sponsorships" sheetId="2" r:id="rId2"/>
    <sheet name="2015 Registration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20" i="3"/>
  <c r="B19" i="3"/>
  <c r="B6" i="1"/>
  <c r="B15" i="3"/>
  <c r="B7" i="3"/>
  <c r="B12" i="2"/>
  <c r="C10" i="2"/>
  <c r="D10" i="2"/>
  <c r="E10" i="2"/>
  <c r="B10" i="2"/>
  <c r="E4" i="1"/>
  <c r="E3" i="1"/>
  <c r="D3" i="1"/>
  <c r="D4" i="1"/>
  <c r="D5" i="1"/>
  <c r="D2" i="1"/>
  <c r="D6" i="1" l="1"/>
  <c r="E5" i="1"/>
  <c r="E6" i="1" l="1"/>
</calcChain>
</file>

<file path=xl/sharedStrings.xml><?xml version="1.0" encoding="utf-8"?>
<sst xmlns="http://schemas.openxmlformats.org/spreadsheetml/2006/main" count="46" uniqueCount="40">
  <si>
    <t>Year</t>
  </si>
  <si>
    <t>Total Support and Revenue</t>
  </si>
  <si>
    <t>Total Expenses</t>
  </si>
  <si>
    <t>Total Assets at End of Year</t>
  </si>
  <si>
    <t>Net Assets Gain</t>
  </si>
  <si>
    <t>Google</t>
  </si>
  <si>
    <t>IDT</t>
  </si>
  <si>
    <t>NSF</t>
  </si>
  <si>
    <t>Synberc</t>
  </si>
  <si>
    <t>Agilent</t>
  </si>
  <si>
    <t>Autodesk</t>
  </si>
  <si>
    <t>FBI</t>
  </si>
  <si>
    <t>MathWorks</t>
  </si>
  <si>
    <t>SynBioBeta</t>
  </si>
  <si>
    <t>SYNENERGENE</t>
  </si>
  <si>
    <t>BioBricks Foundation</t>
  </si>
  <si>
    <t>SGI-DNA</t>
  </si>
  <si>
    <t>Twist Bioscience</t>
  </si>
  <si>
    <t>Gold</t>
  </si>
  <si>
    <t>Partner</t>
  </si>
  <si>
    <t>Platinum</t>
  </si>
  <si>
    <t>Silver</t>
  </si>
  <si>
    <t>Caribou Biosciences</t>
  </si>
  <si>
    <t># Sponsors</t>
  </si>
  <si>
    <t>Minimum sponsorship amount</t>
  </si>
  <si>
    <t>Sponsor level amount</t>
  </si>
  <si>
    <t>Estimated Sponsorship Total</t>
  </si>
  <si>
    <t>*estimated</t>
  </si>
  <si>
    <t>Teams Registered</t>
  </si>
  <si>
    <t>Teams at Jamboree</t>
  </si>
  <si>
    <t>Registration Fee</t>
  </si>
  <si>
    <t>Jamboree fee per person</t>
  </si>
  <si>
    <t>Estimated total</t>
  </si>
  <si>
    <t>Actual total</t>
  </si>
  <si>
    <t>Estimated 10 people per team attending the Jamboree</t>
  </si>
  <si>
    <t>Registration Fees for Teams</t>
  </si>
  <si>
    <t>Jamboree Expenses for iGEM</t>
  </si>
  <si>
    <t>2014 Expenses</t>
  </si>
  <si>
    <t>Estimated 2015 Expenses</t>
  </si>
  <si>
    <t>calculated by ratio of student members attending the Jamboree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</si>
</sst>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44" fontId="0" fillId="0" borderId="0" xfId="1" applyFont="1"/>
    <xf numFmtId="0" fontId="2" fillId="0" borderId="0" xfId="0" applyFont="1"/>
    <xf numFmtId="0" fontId="0" fillId="0" borderId="1" xfId="0" applyBorder="1"/>
    <xf numFmtId="0" fontId="0" fillId="0" borderId="0" xfId="0" applyFont="1"/>
    <xf numFmtId="44" fontId="0" fillId="0" borderId="1" xfId="1" applyFont="1" applyBorder="1"/>
    <xf numFmtId="44" fontId="0" fillId="0" borderId="0" xfId="0" applyNumberFormat="1"/>
    <xf numFmtId="0" fontId="0" fillId="0" borderId="0" xfId="0" applyAlignment="1">
      <alignment horizontal="right"/>
    </xf>
    <xf numFmtId="44" fontId="2" fillId="0" borderId="0" xfId="0" applyNumberFormat="1" applyFont="1"/>
    <xf numFmtId="44" fontId="2" fillId="0" borderId="0" xfId="1" applyFont="1"/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Expenses and Revenues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Finances!$B$1</c:f>
              <c:strCache>
                <c:ptCount val="1"/>
                <c:pt idx="0">
                  <c:v>Total Support and Revenue</c:v>
                </c:pt>
              </c:strCache>
            </c:strRef>
          </c:tx>
          <c:spPr>
            <a:solidFill>
              <a:schemeClr val="accent1">
                <a:alpha val="50000"/>
              </a:schemeClr>
            </a:solidFill>
            <a:ln>
              <a:noFill/>
            </a:ln>
            <a:effectLst/>
          </c:spPr>
          <c:cat>
            <c:numRef>
              <c:f>Finances!$A$2:$A$6</c:f>
              <c:numCache>
                <c:formatCode>General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Finances!$B$2:$B$6</c:f>
              <c:numCache>
                <c:formatCode>_("$"* #,##0.00_);_("$"* \(#,##0.00\);_("$"* "-"??_);_(@_)</c:formatCode>
                <c:ptCount val="5"/>
                <c:pt idx="0">
                  <c:v>734964</c:v>
                </c:pt>
                <c:pt idx="1">
                  <c:v>1730792</c:v>
                </c:pt>
                <c:pt idx="2">
                  <c:v>1930400</c:v>
                </c:pt>
                <c:pt idx="3">
                  <c:v>2838584</c:v>
                </c:pt>
                <c:pt idx="4">
                  <c:v>3465050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30-43DA-A0DE-E51E2457F603}"/>
            </c:ext>
          </c:extLst>
        </c:ser>
        <c:ser>
          <c:idx val="1"/>
          <c:order val="1"/>
          <c:tx>
            <c:strRef>
              <c:f>Finances!$C$1</c:f>
              <c:strCache>
                <c:ptCount val="1"/>
                <c:pt idx="0">
                  <c:v>Total Expenses</c:v>
                </c:pt>
              </c:strCache>
            </c:strRef>
          </c:tx>
          <c:spPr>
            <a:solidFill>
              <a:schemeClr val="accent2">
                <a:alpha val="50000"/>
              </a:schemeClr>
            </a:solidFill>
            <a:ln>
              <a:noFill/>
            </a:ln>
            <a:effectLst/>
          </c:spPr>
          <c:cat>
            <c:numRef>
              <c:f>Finances!$A$2:$A$6</c:f>
              <c:numCache>
                <c:formatCode>General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Finances!$C$2:$C$6</c:f>
              <c:numCache>
                <c:formatCode>_("$"* #,##0.00_);_("$"* \(#,##0.00\);_("$"* "-"??_);_(@_)</c:formatCode>
                <c:ptCount val="5"/>
                <c:pt idx="0">
                  <c:v>496045</c:v>
                </c:pt>
                <c:pt idx="1">
                  <c:v>1713176</c:v>
                </c:pt>
                <c:pt idx="2">
                  <c:v>2120385</c:v>
                </c:pt>
                <c:pt idx="3">
                  <c:v>2458089</c:v>
                </c:pt>
                <c:pt idx="4">
                  <c:v>2804603.7488986785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30-43DA-A0DE-E51E2457F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774840"/>
        <c:axId val="454770904"/>
      </c:areaChart>
      <c:catAx>
        <c:axId val="454774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770904"/>
        <c:crosses val="autoZero"/>
        <c:auto val="1"/>
        <c:lblAlgn val="ctr"/>
        <c:lblOffset val="100"/>
        <c:noMultiLvlLbl val="0"/>
      </c:catAx>
      <c:valAx>
        <c:axId val="454770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US Dollars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774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Finances!$E$1</c:f>
              <c:strCache>
                <c:ptCount val="1"/>
                <c:pt idx="0">
                  <c:v>Total Assets at End of Year</c:v>
                </c:pt>
              </c:strCache>
            </c:strRef>
          </c:tx>
          <c:spPr>
            <a:solidFill>
              <a:schemeClr val="accent1">
                <a:alpha val="50000"/>
              </a:schemeClr>
            </a:solidFill>
            <a:ln>
              <a:noFill/>
            </a:ln>
            <a:effectLst/>
          </c:spPr>
          <c:cat>
            <c:numRef>
              <c:f>Finances!$A$2:$A$6</c:f>
              <c:numCache>
                <c:formatCode>General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Finances!$E$2:$E$6</c:f>
              <c:numCache>
                <c:formatCode>_("$"* #,##0.00_);_("$"* \(#,##0.00\);_("$"* "-"??_);_(@_)</c:formatCode>
                <c:ptCount val="5"/>
                <c:pt idx="0">
                  <c:v>238919</c:v>
                </c:pt>
                <c:pt idx="1">
                  <c:v>256535</c:v>
                </c:pt>
                <c:pt idx="2">
                  <c:v>66550</c:v>
                </c:pt>
                <c:pt idx="3">
                  <c:v>447045</c:v>
                </c:pt>
                <c:pt idx="4">
                  <c:v>1107491.2511013215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2-4593-8591-E8BF41343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484512"/>
        <c:axId val="585483528"/>
      </c:areaChart>
      <c:catAx>
        <c:axId val="585484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483528"/>
        <c:crosses val="autoZero"/>
        <c:auto val="1"/>
        <c:lblAlgn val="ctr"/>
        <c:lblOffset val="100"/>
        <c:noMultiLvlLbl val="0"/>
      </c:catAx>
      <c:valAx>
        <c:axId val="585483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US Dollars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484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9</xdr:row>
      <xdr:rowOff>180975</xdr:rowOff>
    </xdr:from>
    <xdr:to>
      <xdr:col>4</xdr:col>
      <xdr:colOff>733425</xdr:colOff>
      <xdr:row>24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133350</xdr:rowOff>
    </xdr:from>
    <xdr:to>
      <xdr:col>4</xdr:col>
      <xdr:colOff>742950</xdr:colOff>
      <xdr:row>40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topLeftCell="A9" workbookViewId="0">
      <selection activeCell="E14" sqref="E14"/>
    </sheetView>
  </sheetViews>
  <sheetFormatPr defaultRowHeight="15" x14ac:dyDescent="0.25"/>
  <cols>
    <col min="2" max="2" width="25.28515625" style="1" bestFit="1" customWidth="1"/>
    <col min="3" max="3" width="15.7109375" style="1" bestFit="1" customWidth="1"/>
    <col min="4" max="4" width="16.42578125" style="1" bestFit="1" customWidth="1"/>
    <col min="5" max="5" width="26" style="1" bestFit="1" customWidth="1"/>
  </cols>
  <sheetData>
    <row r="1" spans="1:5" x14ac:dyDescent="0.25">
      <c r="A1" s="2" t="s">
        <v>0</v>
      </c>
      <c r="B1" s="9" t="s">
        <v>1</v>
      </c>
      <c r="C1" s="9" t="s">
        <v>2</v>
      </c>
      <c r="D1" s="9" t="s">
        <v>4</v>
      </c>
      <c r="E1" s="9" t="s">
        <v>3</v>
      </c>
    </row>
    <row r="2" spans="1:5" x14ac:dyDescent="0.25">
      <c r="A2">
        <v>2011</v>
      </c>
      <c r="B2" s="1">
        <v>734964</v>
      </c>
      <c r="C2" s="1">
        <v>496045</v>
      </c>
      <c r="D2" s="1">
        <f>B2-C2</f>
        <v>238919</v>
      </c>
      <c r="E2" s="1">
        <v>238919</v>
      </c>
    </row>
    <row r="3" spans="1:5" x14ac:dyDescent="0.25">
      <c r="A3">
        <v>2012</v>
      </c>
      <c r="B3" s="1">
        <v>1730792</v>
      </c>
      <c r="C3" s="1">
        <v>1713176</v>
      </c>
      <c r="D3" s="1">
        <f>B3-C3</f>
        <v>17616</v>
      </c>
      <c r="E3" s="1">
        <f>E2+D3</f>
        <v>256535</v>
      </c>
    </row>
    <row r="4" spans="1:5" x14ac:dyDescent="0.25">
      <c r="A4">
        <v>2013</v>
      </c>
      <c r="B4" s="1">
        <v>1930400</v>
      </c>
      <c r="C4" s="1">
        <v>2120385</v>
      </c>
      <c r="D4" s="1">
        <f>B4-C4</f>
        <v>-189985</v>
      </c>
      <c r="E4" s="1">
        <f t="shared" ref="E4:E6" si="0">E3+D4</f>
        <v>66550</v>
      </c>
    </row>
    <row r="5" spans="1:5" x14ac:dyDescent="0.25">
      <c r="A5">
        <v>2014</v>
      </c>
      <c r="B5" s="1">
        <v>2838584</v>
      </c>
      <c r="C5" s="1">
        <v>2458089</v>
      </c>
      <c r="D5" s="1">
        <f>B5-C5</f>
        <v>380495</v>
      </c>
      <c r="E5" s="1">
        <f t="shared" si="0"/>
        <v>447045</v>
      </c>
    </row>
    <row r="6" spans="1:5" x14ac:dyDescent="0.25">
      <c r="A6" s="7">
        <v>2015</v>
      </c>
      <c r="B6" s="1">
        <f>'2015 Sponsorships'!B12+'2015 Registration'!B15</f>
        <v>3465050</v>
      </c>
      <c r="C6" s="1">
        <f>'2015 Registration'!B20</f>
        <v>2804603.7488986785</v>
      </c>
      <c r="D6" s="1">
        <f>B6-C6</f>
        <v>660446.25110132154</v>
      </c>
      <c r="E6" s="1">
        <f t="shared" si="0"/>
        <v>1107491.2511013215</v>
      </c>
    </row>
    <row r="8" spans="1:5" x14ac:dyDescent="0.25">
      <c r="B8" s="1" t="s">
        <v>27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13" sqref="B13"/>
    </sheetView>
  </sheetViews>
  <sheetFormatPr defaultRowHeight="15" x14ac:dyDescent="0.25"/>
  <cols>
    <col min="1" max="1" width="28.5703125" bestFit="1" customWidth="1"/>
    <col min="2" max="2" width="12.5703125" bestFit="1" customWidth="1"/>
    <col min="3" max="3" width="14" bestFit="1" customWidth="1"/>
    <col min="4" max="4" width="20" bestFit="1" customWidth="1"/>
    <col min="5" max="5" width="19" bestFit="1" customWidth="1"/>
  </cols>
  <sheetData>
    <row r="1" spans="1:5" x14ac:dyDescent="0.25">
      <c r="B1" s="2" t="s">
        <v>20</v>
      </c>
      <c r="C1" s="2" t="s">
        <v>19</v>
      </c>
      <c r="D1" s="2" t="s">
        <v>18</v>
      </c>
      <c r="E1" s="2" t="s">
        <v>21</v>
      </c>
    </row>
    <row r="2" spans="1:5" x14ac:dyDescent="0.25">
      <c r="B2" t="s">
        <v>5</v>
      </c>
      <c r="C2" t="s">
        <v>9</v>
      </c>
      <c r="D2" t="s">
        <v>15</v>
      </c>
      <c r="E2" t="s">
        <v>22</v>
      </c>
    </row>
    <row r="3" spans="1:5" x14ac:dyDescent="0.25">
      <c r="B3" t="s">
        <v>6</v>
      </c>
      <c r="C3" t="s">
        <v>10</v>
      </c>
      <c r="D3" t="s">
        <v>16</v>
      </c>
    </row>
    <row r="4" spans="1:5" x14ac:dyDescent="0.25">
      <c r="B4" t="s">
        <v>7</v>
      </c>
      <c r="C4" t="s">
        <v>11</v>
      </c>
      <c r="D4" t="s">
        <v>17</v>
      </c>
    </row>
    <row r="5" spans="1:5" x14ac:dyDescent="0.25">
      <c r="B5" t="s">
        <v>8</v>
      </c>
      <c r="C5" t="s">
        <v>12</v>
      </c>
    </row>
    <row r="6" spans="1:5" x14ac:dyDescent="0.25">
      <c r="C6" t="s">
        <v>13</v>
      </c>
    </row>
    <row r="7" spans="1:5" x14ac:dyDescent="0.25">
      <c r="A7" s="3"/>
      <c r="B7" s="3"/>
      <c r="C7" s="3" t="s">
        <v>14</v>
      </c>
      <c r="D7" s="3"/>
      <c r="E7" s="3"/>
    </row>
    <row r="8" spans="1:5" x14ac:dyDescent="0.25">
      <c r="A8" s="4" t="s">
        <v>23</v>
      </c>
      <c r="B8">
        <v>4</v>
      </c>
      <c r="C8">
        <v>6</v>
      </c>
      <c r="D8">
        <v>3</v>
      </c>
      <c r="E8">
        <v>1</v>
      </c>
    </row>
    <row r="9" spans="1:5" x14ac:dyDescent="0.25">
      <c r="A9" s="3" t="s">
        <v>24</v>
      </c>
      <c r="B9" s="5">
        <v>75000</v>
      </c>
      <c r="C9" s="5">
        <v>35000</v>
      </c>
      <c r="D9" s="5">
        <v>10000</v>
      </c>
      <c r="E9" s="5">
        <v>5000</v>
      </c>
    </row>
    <row r="10" spans="1:5" x14ac:dyDescent="0.25">
      <c r="A10" t="s">
        <v>25</v>
      </c>
      <c r="B10" s="6">
        <f>B8*B9</f>
        <v>300000</v>
      </c>
      <c r="C10" s="6">
        <f t="shared" ref="C10:E10" si="0">C8*C9</f>
        <v>210000</v>
      </c>
      <c r="D10" s="6">
        <f t="shared" si="0"/>
        <v>30000</v>
      </c>
      <c r="E10" s="6">
        <f t="shared" si="0"/>
        <v>5000</v>
      </c>
    </row>
    <row r="12" spans="1:5" x14ac:dyDescent="0.25">
      <c r="A12" s="2" t="s">
        <v>26</v>
      </c>
      <c r="B12" s="6">
        <f>SUM(B10:E10)</f>
        <v>545000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20" sqref="B20"/>
    </sheetView>
  </sheetViews>
  <sheetFormatPr defaultRowHeight="15" x14ac:dyDescent="0.25"/>
  <cols>
    <col min="1" max="1" width="23.5703125" bestFit="1" customWidth="1"/>
    <col min="2" max="2" width="14.28515625" bestFit="1" customWidth="1"/>
    <col min="3" max="3" width="58.85546875" bestFit="1" customWidth="1"/>
  </cols>
  <sheetData>
    <row r="1" spans="1:3" ht="21" x14ac:dyDescent="0.35">
      <c r="A1" s="10" t="s">
        <v>35</v>
      </c>
      <c r="B1" s="10"/>
      <c r="C1" s="10"/>
    </row>
    <row r="2" spans="1:3" x14ac:dyDescent="0.25">
      <c r="A2" s="2">
        <v>2014</v>
      </c>
    </row>
    <row r="3" spans="1:3" x14ac:dyDescent="0.25">
      <c r="A3" t="s">
        <v>28</v>
      </c>
      <c r="B3">
        <v>250</v>
      </c>
    </row>
    <row r="4" spans="1:3" x14ac:dyDescent="0.25">
      <c r="A4" t="s">
        <v>29</v>
      </c>
      <c r="B4">
        <v>227</v>
      </c>
    </row>
    <row r="5" spans="1:3" x14ac:dyDescent="0.25">
      <c r="A5" t="s">
        <v>30</v>
      </c>
      <c r="B5" s="1">
        <v>3500</v>
      </c>
    </row>
    <row r="6" spans="1:3" x14ac:dyDescent="0.25">
      <c r="A6" t="s">
        <v>31</v>
      </c>
      <c r="B6" s="1">
        <v>750</v>
      </c>
    </row>
    <row r="7" spans="1:3" x14ac:dyDescent="0.25">
      <c r="A7" s="2" t="s">
        <v>32</v>
      </c>
      <c r="B7" s="8">
        <f>B3*B5+B4*B6*10</f>
        <v>2577500</v>
      </c>
      <c r="C7" t="s">
        <v>34</v>
      </c>
    </row>
    <row r="8" spans="1:3" x14ac:dyDescent="0.25">
      <c r="A8" t="s">
        <v>33</v>
      </c>
      <c r="B8" s="6">
        <v>2498544</v>
      </c>
    </row>
    <row r="10" spans="1:3" x14ac:dyDescent="0.25">
      <c r="A10" s="2">
        <v>2015</v>
      </c>
    </row>
    <row r="11" spans="1:3" x14ac:dyDescent="0.25">
      <c r="A11" t="s">
        <v>28</v>
      </c>
      <c r="B11">
        <v>280</v>
      </c>
    </row>
    <row r="12" spans="1:3" x14ac:dyDescent="0.25">
      <c r="A12" t="s">
        <v>29</v>
      </c>
      <c r="B12">
        <v>259</v>
      </c>
    </row>
    <row r="13" spans="1:3" x14ac:dyDescent="0.25">
      <c r="A13" t="s">
        <v>30</v>
      </c>
      <c r="B13" s="1">
        <v>4000</v>
      </c>
    </row>
    <row r="14" spans="1:3" x14ac:dyDescent="0.25">
      <c r="A14" t="s">
        <v>31</v>
      </c>
      <c r="B14" s="1">
        <v>695</v>
      </c>
    </row>
    <row r="15" spans="1:3" x14ac:dyDescent="0.25">
      <c r="A15" s="2" t="s">
        <v>32</v>
      </c>
      <c r="B15" s="8">
        <f>B11*B13+B12*B14*10</f>
        <v>2920050</v>
      </c>
      <c r="C15" t="s">
        <v>34</v>
      </c>
    </row>
    <row r="18" spans="1:3" ht="21" x14ac:dyDescent="0.35">
      <c r="A18" s="10" t="s">
        <v>36</v>
      </c>
      <c r="B18" s="10"/>
      <c r="C18" s="10"/>
    </row>
    <row r="19" spans="1:3" x14ac:dyDescent="0.25">
      <c r="A19" s="4" t="s">
        <v>37</v>
      </c>
      <c r="B19" s="6">
        <f>Finances!C5</f>
        <v>2458089</v>
      </c>
    </row>
    <row r="20" spans="1:3" x14ac:dyDescent="0.25">
      <c r="A20" t="s">
        <v>38</v>
      </c>
      <c r="B20" s="6">
        <f>B19/B4*B12</f>
        <v>2804603.7488986785</v>
      </c>
      <c r="C20" t="s">
        <v>39</v>
      </c>
    </row>
  </sheetData>
  <mergeCells count="2">
    <mergeCell ref="A1:C1"/>
    <mergeCell ref="A18:C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Finances</vt:lpstr>
      <vt:lpstr>2015 Sponsorships</vt:lpstr>
      <vt:lpstr>2015 Registration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Hawley</dc:creator>
  <cp:lastModifiedBy>James Hawley</cp:lastModifiedBy>
  <dcterms:created xsi:type="dcterms:W3CDTF">2015-08-26T20:02:09Z</dcterms:created>
  <dcterms:modified xsi:type="dcterms:W3CDTF">2015-08-26T21:05:50Z</dcterms:modified>
</cp:coreProperties>
</file>